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NWESTYCJE\CHEŁMOŃSKIEGO POMPOWNIA BUDOWA (118)\PRZETARG\"/>
    </mc:Choice>
  </mc:AlternateContent>
  <xr:revisionPtr revIDLastSave="0" documentId="13_ncr:1_{9B094F8B-89D7-4C21-9D98-3809C11C7ADA}" xr6:coauthVersionLast="47" xr6:coauthVersionMax="47" xr10:uidLastSave="{00000000-0000-0000-0000-000000000000}"/>
  <workbookProtection workbookAlgorithmName="SHA-512" workbookHashValue="Jq8M1kT6m1bRmyoIkKFj7FjhFQRPcAEpM3CP4AR00UjjcJcoYbEug/dRj0Q0/JKBZCVU8rWe5tEOENH9uTnQLg==" workbookSaltValue="V+TRCMXylNLTVMOFMGLh6Q==" workbookSpinCount="100000" lockStructure="1"/>
  <bookViews>
    <workbookView xWindow="28680" yWindow="-120" windowWidth="24240" windowHeight="13740" xr2:uid="{186363B7-4C0A-42E5-9A00-BB4E83AC1B0C}"/>
  </bookViews>
  <sheets>
    <sheet name="Chełmońskieg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F35" i="1"/>
  <c r="F34" i="1"/>
  <c r="F33" i="1"/>
  <c r="F32" i="1"/>
  <c r="F31" i="1"/>
  <c r="F29" i="1"/>
  <c r="F28" i="1"/>
  <c r="F27" i="1"/>
  <c r="F26" i="1"/>
  <c r="F25" i="1"/>
  <c r="F24" i="1"/>
  <c r="F23" i="1"/>
  <c r="F22" i="1"/>
  <c r="F20" i="1"/>
  <c r="F19" i="1"/>
  <c r="F18" i="1"/>
  <c r="F17" i="1"/>
  <c r="F16" i="1"/>
  <c r="F14" i="1"/>
  <c r="F13" i="1"/>
  <c r="F12" i="1"/>
  <c r="F11" i="1"/>
  <c r="F10" i="1"/>
  <c r="F8" i="1"/>
  <c r="F7" i="1"/>
  <c r="F6" i="1"/>
  <c r="F38" i="1" s="1"/>
  <c r="F5" i="1"/>
  <c r="F4" i="1"/>
  <c r="E40" i="1" l="1"/>
  <c r="F40" i="1" s="1"/>
  <c r="F41" i="1" s="1"/>
</calcChain>
</file>

<file path=xl/sharedStrings.xml><?xml version="1.0" encoding="utf-8"?>
<sst xmlns="http://schemas.openxmlformats.org/spreadsheetml/2006/main" count="83" uniqueCount="57">
  <si>
    <t>Lp.</t>
  </si>
  <si>
    <t>Opis</t>
  </si>
  <si>
    <t>j.m.</t>
  </si>
  <si>
    <t>Ilość</t>
  </si>
  <si>
    <t>Cena jedn.</t>
  </si>
  <si>
    <t>Wartość</t>
  </si>
  <si>
    <t>I</t>
  </si>
  <si>
    <t>Pompownia ścieków</t>
  </si>
  <si>
    <t>Dostawa i montaż - zbiornik pompowni  ścieków z dnem zapewniającym samoczyszczenie oraz  kompletnym wyposażeniem technologicznym, w tym próby rozruchowe, roboty ziemne i towarzyszące</t>
  </si>
  <si>
    <t>kpl</t>
  </si>
  <si>
    <t>Pompa nr 1, montaż i rozruch</t>
  </si>
  <si>
    <t>Pompa nr 2, montaż i rozruch</t>
  </si>
  <si>
    <t>Zasilanie i instalacje elektryczne i AKPiA wraz z szafą automatyki RSA projektowanej pompowni i komory rozdziału. Dostosowanie istniejącej instalacji tłoczni do podłączenia zasilania projektowanej pompowni. Instalacja uziemienia i połączeń wyrównawczych komory rozdzielczej i pompowni, uziom szafy RSA</t>
  </si>
  <si>
    <t>Żurawik z napędem ręcznym - dostawa i montaż wraz z wykonaniem fundamentu lub mocowania i robotami toważyszącymi</t>
  </si>
  <si>
    <t>II</t>
  </si>
  <si>
    <t>Dostawa i montaż komory rozdzielczo-pomiarowej wraz z wyposażeniem, rurociągami technologicznymi z stali k.o. wewnątrz komory i połączeniowymi z pompownią</t>
  </si>
  <si>
    <t>Przepływomierz DN150 - dostawa i monaż czujnika i przetwornika, okablowania</t>
  </si>
  <si>
    <t>szt</t>
  </si>
  <si>
    <t>Zasuwy międzykołnierzowe, nożowe DN200mm, płyta stal kwasoodporna - dostawa i montaż</t>
  </si>
  <si>
    <t>Zasuwy międzykołnierzowe, nożowe DN150mm, płyta stal kwasoodporna - dostawa i montaż</t>
  </si>
  <si>
    <t>Zasuwy międzykołnierzowe, nożowe DN200mm, płyta stal kwasoodporna, zasuwa z napędem elektromechanicznym - dostawa i montaż</t>
  </si>
  <si>
    <t>III</t>
  </si>
  <si>
    <t>Sieci i instalacje zewnętrzne</t>
  </si>
  <si>
    <t>Kanalizacja sanitarna. Rurociągi PVC wraz z kształtkami o średnicy zewnętrznej 200 mm, łączone na wcisk wraz z rozbiórką starego kanału i studni wraz z robotami towarzyszącymi (robotami ziemnymi, odspajaniem skały, zabezpieczeniem kolizji, zagęszczeniem, odwodnieniem, umocnieniem ścian wykopów, podsypką i obsypką piaskową, zasypanie wykopów z odwozem i składowaniem/zutylizowaniem nadmiaru gruntu). Próba szczelności kanałów. Monitoring sieci /inspekcja TV/.</t>
  </si>
  <si>
    <t>m</t>
  </si>
  <si>
    <t>Studnie rewizyjne z kręgów betonowych w gotowym wykopie, Ø1000 mm z prefabrykowanych elementów żelbetowych łączonych na uszczelki gumowe z kształtkami, włazami żeliwnymi oraz robotami ziemnymi i towarzyszącymi</t>
  </si>
  <si>
    <t>Przebudowa kanalizacji tłocznej. Rurociągi PE  z rur o średnicy zewnętrznej 160 mm SDR17 wraz z kształtkami, robotami ziemnymi i towarzyszącymi, demontażem istniejącego kanału.</t>
  </si>
  <si>
    <t>Sieć wodociągowa. Montaż rurociągów wraz z niezbędnymi kształtkami z rur polietylenowych PE100RC SDR11ø 63 mm. Płukanie, próba szczelności i dezynfekcja. oraz robotami ziemnymi i towarzyszącymi.</t>
  </si>
  <si>
    <t>Instalacje oświetlenia terenu wraz z słupami, oprawami, lioniami kablowymi, robotami ziemnymi i towarzyszącymi</t>
  </si>
  <si>
    <t>IV</t>
  </si>
  <si>
    <t>Budowa rurociągu tłocznego 225 wraz z robotami towarzyszącymi</t>
  </si>
  <si>
    <t>Rurociągu z rur PE  o średnicy zewnętrznej 225 mm SDR17 wraz z robotami towarzyszącymi (robotami ziemnymi, odspajaniem skały, zabezpieczeniem kolizji, zagęszczeniem, odwodnieniem, umocnieniem ścian wykopów, podsypką i obsypką piaskową, zasypanie wykopów z odwozem i składowaniem/zutylizowaniem nadmiaru gruntu). Próba szczelności kanałów.</t>
  </si>
  <si>
    <t>Przewiert rurą ochronną PE RC o średnicy zewnętrznej 355 mm SDR17</t>
  </si>
  <si>
    <t>Studnia rewizyjna Sr14 z kręgów betonowych średnicy 1500 mm,w gotowym wykopie z kompletnym wyposażeniem zgodnie z Rys10-13 STUDNIA REWIZYJNA "sr" W WĘŹLE 14</t>
  </si>
  <si>
    <t>Studnia rewizyjna Sr23 z kręgów betonowych średnicy 1500 mm, w gotowym wykopie z kompletnym wyposażeniem zgodnie z Rys10-13 STUDNIA REWIZYJNA "sr" W WĘŹLE 23</t>
  </si>
  <si>
    <t>Studnia rewizyjna Sr27 z kręgów betonowych średnicy 1500 mm,w gotowym wykopie z kompletnym wyposażeniem zgodnie z Rys10-13 STUDNIA REWIZYJNA "sr" W WĘŹLE 27</t>
  </si>
  <si>
    <t>Studnia rewizyjna Sr33 z kręgów betonowych średnicy 1500 mm,w gotowym wykopie z kompletnym wyposażeniem zgodnie z Rys10-13 STUDNIA REWIZYJNA "sr" W WĘŹLE 33</t>
  </si>
  <si>
    <t>Studnia rozprężna S4 z dnem przewidzianym do wytracania energii Ø1200</t>
  </si>
  <si>
    <t>Rurociąg PVC kanalizacji grawitacyjnej o średnicy zewnętrznej 250 mm, łączone na wcisk wraz z robotami towarzyszącymi (robotami ziemnymi, odspajaniem skały, zabezpieczeniem kolizji, zagęszczeniem, odwodnieniem, umocnieniem ścian wykopów, podsypką i obsypką piaskową, zasypanie wykopów z odwozem i składowaniem/zutylizowaniem nadmiaru gruntu). Próba szczelności kanałów. Monitoring sieci /inspekcja TV/. Włączenie do istniejącej studni.</t>
  </si>
  <si>
    <t>V</t>
  </si>
  <si>
    <t xml:space="preserve">Drogi i  chodniki. Zagospodarowanie terenu. Zieleń </t>
  </si>
  <si>
    <t>m2</t>
  </si>
  <si>
    <t>Mur oporowy żelbetowy  wraz z odwodnieniem, robotami ziemnymi i towarzyszącymi</t>
  </si>
  <si>
    <t>Ogrodzenie panelowe z siatki zgrzewanej z bramą o szerokości 4m, wyposażone w zamki/kłódki, zgodne z systemem klucza generalnego stosowanego w Wodociągach</t>
  </si>
  <si>
    <t>VI</t>
  </si>
  <si>
    <t>Roboty odtworzeniowe (studnia S5)</t>
  </si>
  <si>
    <t>1</t>
  </si>
  <si>
    <t>Razem kosztorys:</t>
  </si>
  <si>
    <t>VII</t>
  </si>
  <si>
    <t>Dokumentacja powykonawcza - ETAP II</t>
  </si>
  <si>
    <t>Dokumentacja zgodnie z par. 8, ust. 3 Umowy</t>
  </si>
  <si>
    <t>OGÓŁEM WARTOŚĆ OFERTY CENOWEJ</t>
  </si>
  <si>
    <t>Krawężniki  wystające o wymiarach 20x30 cm,wraz z wykonaniem ław betonowych,na podsypce cementowo-piaskowej wraz z robotami toważyszącymi</t>
  </si>
  <si>
    <t>Obrzeża betonowe o wymiarach 30x8 cm,na podsypce cementowo-piaskowej spoiny wypełniane zaprawą cementową wraz z robotami towarzyszącymi</t>
  </si>
  <si>
    <t>Nawierzchnie z kostki brukowej betonowej szarej o grubości 8 cm układanej na podsypce cementowo-piaskowej wraz z robotami towarzyszącymi</t>
  </si>
  <si>
    <t>Odtworzenie nawierzchni z mieszanki asfaltowej wraz z podbudową i robotami towarzyszącymi</t>
  </si>
  <si>
    <t>Budowa dodatkowej mokrej pompowni przy tłoczni Chełmońskiego z nowym rurociągiem tłocznym”.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</si>
</sst>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76">
    <xf numFmtId="0" fontId="0" fillId="0" borderId="0" xfId="0"/>
    <xf numFmtId="49" fontId="2" fillId="0" borderId="1" xfId="0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4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 shrinkToFit="1"/>
    </xf>
    <xf numFmtId="4" fontId="2" fillId="0" borderId="3" xfId="0" applyNumberFormat="1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22" fontId="6" fillId="0" borderId="8" xfId="0" applyNumberFormat="1" applyFont="1" applyBorder="1" applyAlignment="1">
      <alignment horizontal="left" vertical="top" wrapText="1" shrinkToFit="1"/>
    </xf>
    <xf numFmtId="22" fontId="6" fillId="0" borderId="8" xfId="0" applyNumberFormat="1" applyFont="1" applyBorder="1" applyAlignment="1">
      <alignment horizontal="center" vertical="center" wrapText="1" shrinkToFit="1"/>
    </xf>
    <xf numFmtId="4" fontId="6" fillId="0" borderId="8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 wrapText="1" shrinkToFit="1"/>
    </xf>
    <xf numFmtId="0" fontId="6" fillId="0" borderId="8" xfId="0" applyFont="1" applyBorder="1" applyAlignment="1">
      <alignment horizontal="left" vertical="top"/>
    </xf>
    <xf numFmtId="0" fontId="6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8" xfId="1" applyFont="1" applyBorder="1" applyAlignment="1">
      <alignment horizontal="left" vertical="center" wrapText="1" shrinkToFit="1"/>
    </xf>
    <xf numFmtId="22" fontId="6" fillId="0" borderId="10" xfId="0" applyNumberFormat="1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 shrinkToFit="1"/>
    </xf>
    <xf numFmtId="2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top" wrapText="1"/>
    </xf>
    <xf numFmtId="2" fontId="2" fillId="0" borderId="8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4" xfId="0" applyBorder="1"/>
    <xf numFmtId="22" fontId="2" fillId="0" borderId="8" xfId="0" applyNumberFormat="1" applyFont="1" applyBorder="1" applyAlignment="1">
      <alignment horizontal="left" vertical="top" wrapText="1" shrinkToFit="1"/>
    </xf>
    <xf numFmtId="22" fontId="2" fillId="0" borderId="8" xfId="0" applyNumberFormat="1" applyFont="1" applyBorder="1" applyAlignment="1">
      <alignment horizontal="center" vertical="center" wrapText="1" shrinkToFit="1"/>
    </xf>
    <xf numFmtId="4" fontId="2" fillId="0" borderId="8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 wrapText="1" shrinkToFit="1"/>
    </xf>
    <xf numFmtId="0" fontId="7" fillId="0" borderId="13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 wrapText="1" shrinkToFit="1"/>
    </xf>
    <xf numFmtId="49" fontId="9" fillId="0" borderId="8" xfId="0" applyNumberFormat="1" applyFont="1" applyBorder="1" applyAlignment="1">
      <alignment horizontal="left" vertical="center" wrapText="1" shrinkToFit="1"/>
    </xf>
    <xf numFmtId="49" fontId="9" fillId="0" borderId="8" xfId="0" applyNumberFormat="1" applyFont="1" applyBorder="1" applyAlignment="1">
      <alignment horizontal="center" vertical="center" wrapText="1" shrinkToFit="1"/>
    </xf>
    <xf numFmtId="4" fontId="9" fillId="0" borderId="8" xfId="0" applyNumberFormat="1" applyFont="1" applyBorder="1" applyAlignment="1">
      <alignment horizontal="center" vertical="center" wrapText="1" shrinkToFit="1"/>
    </xf>
    <xf numFmtId="4" fontId="9" fillId="0" borderId="8" xfId="0" applyNumberFormat="1" applyFont="1" applyBorder="1" applyAlignment="1" applyProtection="1">
      <alignment horizontal="center" vertical="center" wrapText="1" shrinkToFit="1"/>
      <protection locked="0"/>
    </xf>
    <xf numFmtId="4" fontId="3" fillId="0" borderId="9" xfId="0" applyNumberFormat="1" applyFont="1" applyBorder="1" applyAlignment="1">
      <alignment horizontal="center" vertical="center" wrapText="1" shrinkToFit="1"/>
    </xf>
    <xf numFmtId="49" fontId="3" fillId="0" borderId="8" xfId="0" applyNumberFormat="1" applyFont="1" applyBorder="1" applyAlignment="1">
      <alignment horizontal="right" vertical="center" wrapText="1" shrinkToFit="1"/>
    </xf>
    <xf numFmtId="49" fontId="3" fillId="0" borderId="17" xfId="0" applyNumberFormat="1" applyFont="1" applyBorder="1" applyAlignment="1">
      <alignment horizontal="center" vertical="center" wrapText="1" shrinkToFit="1"/>
    </xf>
    <xf numFmtId="49" fontId="9" fillId="0" borderId="20" xfId="0" applyNumberFormat="1" applyFont="1" applyBorder="1" applyAlignment="1">
      <alignment horizontal="center" vertical="center" wrapText="1" shrinkToFit="1"/>
    </xf>
    <xf numFmtId="0" fontId="10" fillId="0" borderId="8" xfId="0" applyFont="1" applyBorder="1" applyAlignment="1">
      <alignment vertical="center" wrapText="1"/>
    </xf>
    <xf numFmtId="49" fontId="9" fillId="0" borderId="21" xfId="0" applyNumberFormat="1" applyFont="1" applyBorder="1" applyAlignment="1">
      <alignment horizontal="center" vertical="center" wrapText="1" shrinkToFit="1"/>
    </xf>
    <xf numFmtId="4" fontId="9" fillId="0" borderId="21" xfId="0" applyNumberFormat="1" applyFont="1" applyBorder="1" applyAlignment="1">
      <alignment horizontal="center" vertical="center" wrapText="1" shrinkToFit="1"/>
    </xf>
    <xf numFmtId="4" fontId="3" fillId="0" borderId="22" xfId="0" applyNumberFormat="1" applyFont="1" applyBorder="1" applyAlignment="1">
      <alignment horizontal="center" vertical="center" wrapText="1" shrinkToFit="1"/>
    </xf>
    <xf numFmtId="4" fontId="3" fillId="0" borderId="23" xfId="0" applyNumberFormat="1" applyFont="1" applyBorder="1" applyAlignment="1">
      <alignment horizontal="center" vertical="center" wrapText="1" shrinkToFit="1"/>
    </xf>
    <xf numFmtId="4" fontId="3" fillId="0" borderId="24" xfId="0" applyNumberFormat="1" applyFont="1" applyBorder="1" applyAlignment="1">
      <alignment horizontal="right" vertical="center" wrapText="1" shrinkToFit="1"/>
    </xf>
    <xf numFmtId="4" fontId="3" fillId="0" borderId="24" xfId="0" applyNumberFormat="1" applyFont="1" applyBorder="1" applyAlignment="1">
      <alignment horizontal="center" vertical="center" wrapText="1" shrinkToFit="1"/>
    </xf>
    <xf numFmtId="4" fontId="3" fillId="0" borderId="25" xfId="0" applyNumberFormat="1" applyFont="1" applyBorder="1" applyAlignment="1">
      <alignment horizontal="center" vertical="center" wrapText="1" shrinkToFit="1"/>
    </xf>
    <xf numFmtId="4" fontId="6" fillId="0" borderId="8" xfId="0" applyNumberFormat="1" applyFont="1" applyBorder="1" applyAlignment="1" applyProtection="1">
      <alignment horizontal="center" vertical="center" wrapText="1" shrinkToFit="1"/>
      <protection locked="0"/>
    </xf>
    <xf numFmtId="0" fontId="6" fillId="0" borderId="8" xfId="0" applyFont="1" applyBorder="1" applyProtection="1">
      <protection locked="0"/>
    </xf>
    <xf numFmtId="4" fontId="4" fillId="0" borderId="8" xfId="0" applyNumberFormat="1" applyFont="1" applyBorder="1" applyAlignment="1" applyProtection="1">
      <alignment horizontal="center" vertical="center" wrapText="1" shrinkToFit="1"/>
      <protection locked="0"/>
    </xf>
    <xf numFmtId="4" fontId="4" fillId="0" borderId="10" xfId="0" applyNumberFormat="1" applyFont="1" applyBorder="1" applyAlignment="1" applyProtection="1">
      <alignment horizontal="center" vertical="center" wrapText="1" shrinkToFit="1"/>
      <protection locked="0"/>
    </xf>
    <xf numFmtId="0" fontId="2" fillId="0" borderId="8" xfId="0" applyFont="1" applyBorder="1" applyProtection="1">
      <protection locked="0"/>
    </xf>
    <xf numFmtId="4" fontId="2" fillId="0" borderId="8" xfId="0" applyNumberFormat="1" applyFont="1" applyBorder="1" applyAlignment="1" applyProtection="1">
      <alignment horizontal="center" vertical="center" wrapText="1" shrinkToFit="1"/>
      <protection locked="0"/>
    </xf>
    <xf numFmtId="49" fontId="3" fillId="0" borderId="18" xfId="0" applyNumberFormat="1" applyFont="1" applyBorder="1" applyAlignment="1">
      <alignment horizontal="left" vertical="center" wrapText="1" shrinkToFit="1"/>
    </xf>
    <xf numFmtId="49" fontId="3" fillId="0" borderId="0" xfId="0" applyNumberFormat="1" applyFont="1" applyAlignment="1">
      <alignment horizontal="left" vertical="center" wrapText="1" shrinkToFit="1"/>
    </xf>
    <xf numFmtId="49" fontId="3" fillId="0" borderId="19" xfId="0" applyNumberFormat="1" applyFont="1" applyBorder="1" applyAlignment="1">
      <alignment horizontal="left" vertical="center" wrapText="1" shrinkToFit="1"/>
    </xf>
    <xf numFmtId="22" fontId="4" fillId="0" borderId="5" xfId="0" applyNumberFormat="1" applyFont="1" applyBorder="1" applyAlignment="1">
      <alignment horizontal="left" vertical="top" wrapText="1" shrinkToFit="1"/>
    </xf>
    <xf numFmtId="22" fontId="4" fillId="0" borderId="6" xfId="0" applyNumberFormat="1" applyFont="1" applyBorder="1" applyAlignment="1">
      <alignment horizontal="left" vertical="top" wrapText="1" shrinkToFit="1"/>
    </xf>
    <xf numFmtId="22" fontId="4" fillId="0" borderId="7" xfId="0" applyNumberFormat="1" applyFont="1" applyBorder="1" applyAlignment="1">
      <alignment horizontal="left" vertical="top" wrapText="1" shrinkToFit="1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7" fillId="0" borderId="14" xfId="0" applyFont="1" applyBorder="1" applyAlignment="1">
      <alignment horizontal="left" vertical="top"/>
    </xf>
    <xf numFmtId="0" fontId="7" fillId="0" borderId="15" xfId="0" applyFont="1" applyBorder="1" applyAlignment="1">
      <alignment horizontal="left" vertical="top"/>
    </xf>
    <xf numFmtId="0" fontId="7" fillId="0" borderId="16" xfId="0" applyFont="1" applyBorder="1" applyAlignment="1">
      <alignment horizontal="left" vertical="top"/>
    </xf>
    <xf numFmtId="0" fontId="11" fillId="0" borderId="26" xfId="0" applyFont="1" applyBorder="1" applyAlignment="1">
      <alignment horizontal="center" vertical="top"/>
    </xf>
  </cellXfs>
  <cellStyles count="2">
    <cellStyle name="Dane wyjściowe 4 7" xfId="1" xr:uid="{F137A772-6DA3-4B0A-973A-2BD3F6B94DCB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9F744-166E-4075-B495-168E72520759}">
  <sheetPr>
    <pageSetUpPr fitToPage="1"/>
  </sheetPr>
  <dimension ref="A1:F41"/>
  <sheetViews>
    <sheetView tabSelected="1" workbookViewId="0">
      <selection activeCell="B7" sqref="B7"/>
    </sheetView>
  </sheetViews>
  <sheetFormatPr defaultRowHeight="15" x14ac:dyDescent="0.25"/>
  <cols>
    <col min="1" max="1" width="5.85546875" customWidth="1"/>
    <col min="2" max="2" width="67.5703125" customWidth="1"/>
    <col min="6" max="6" width="16" customWidth="1"/>
    <col min="10" max="10" width="108.42578125" customWidth="1"/>
  </cols>
  <sheetData>
    <row r="1" spans="1:6" ht="33" customHeight="1" thickBot="1" x14ac:dyDescent="0.3">
      <c r="A1" s="75" t="s">
        <v>56</v>
      </c>
      <c r="B1" s="75"/>
      <c r="C1" s="75"/>
      <c r="D1" s="75"/>
      <c r="E1" s="75"/>
      <c r="F1" s="75"/>
    </row>
    <row r="2" spans="1:6" x14ac:dyDescent="0.25">
      <c r="A2" s="1" t="s">
        <v>0</v>
      </c>
      <c r="B2" s="2" t="s">
        <v>1</v>
      </c>
      <c r="C2" s="2" t="s">
        <v>2</v>
      </c>
      <c r="D2" s="3" t="s">
        <v>3</v>
      </c>
      <c r="E2" s="4" t="s">
        <v>4</v>
      </c>
      <c r="F2" s="5" t="s">
        <v>5</v>
      </c>
    </row>
    <row r="3" spans="1:6" x14ac:dyDescent="0.25">
      <c r="A3" s="6" t="s">
        <v>6</v>
      </c>
      <c r="B3" s="66" t="s">
        <v>7</v>
      </c>
      <c r="C3" s="67"/>
      <c r="D3" s="67"/>
      <c r="E3" s="67"/>
      <c r="F3" s="68"/>
    </row>
    <row r="4" spans="1:6" ht="42" customHeight="1" x14ac:dyDescent="0.25">
      <c r="A4" s="7">
        <v>1</v>
      </c>
      <c r="B4" s="8" t="s">
        <v>8</v>
      </c>
      <c r="C4" s="9" t="s">
        <v>9</v>
      </c>
      <c r="D4" s="10">
        <v>1</v>
      </c>
      <c r="E4" s="57"/>
      <c r="F4" s="11">
        <f>ROUND(D4*E4,2)</f>
        <v>0</v>
      </c>
    </row>
    <row r="5" spans="1:6" x14ac:dyDescent="0.25">
      <c r="A5" s="7">
        <v>2</v>
      </c>
      <c r="B5" s="8" t="s">
        <v>10</v>
      </c>
      <c r="C5" s="9" t="s">
        <v>9</v>
      </c>
      <c r="D5" s="10">
        <v>1</v>
      </c>
      <c r="E5" s="57"/>
      <c r="F5" s="11">
        <f>ROUND(D5*E5,2)</f>
        <v>0</v>
      </c>
    </row>
    <row r="6" spans="1:6" x14ac:dyDescent="0.25">
      <c r="A6" s="7">
        <v>3</v>
      </c>
      <c r="B6" s="12" t="s">
        <v>11</v>
      </c>
      <c r="C6" s="13" t="s">
        <v>9</v>
      </c>
      <c r="D6" s="10">
        <v>1</v>
      </c>
      <c r="E6" s="58"/>
      <c r="F6" s="11">
        <f>ROUND(D6*E6,2)</f>
        <v>0</v>
      </c>
    </row>
    <row r="7" spans="1:6" ht="54.75" customHeight="1" x14ac:dyDescent="0.25">
      <c r="A7" s="14">
        <v>4</v>
      </c>
      <c r="B7" s="8" t="s">
        <v>12</v>
      </c>
      <c r="C7" s="13" t="s">
        <v>9</v>
      </c>
      <c r="D7" s="10">
        <v>1</v>
      </c>
      <c r="E7" s="58"/>
      <c r="F7" s="11">
        <f>ROUND(D7*E7,2)</f>
        <v>0</v>
      </c>
    </row>
    <row r="8" spans="1:6" ht="54.75" customHeight="1" x14ac:dyDescent="0.25">
      <c r="A8" s="15">
        <v>5</v>
      </c>
      <c r="B8" s="8" t="s">
        <v>13</v>
      </c>
      <c r="C8" s="13"/>
      <c r="D8" s="10"/>
      <c r="E8" s="58"/>
      <c r="F8" s="11">
        <f>ROUND(D8*E8,2)</f>
        <v>0</v>
      </c>
    </row>
    <row r="9" spans="1:6" x14ac:dyDescent="0.25">
      <c r="A9" s="6" t="s">
        <v>14</v>
      </c>
      <c r="B9" s="66">
        <v>1</v>
      </c>
      <c r="C9" s="67"/>
      <c r="D9" s="67"/>
      <c r="E9" s="67"/>
      <c r="F9" s="68"/>
    </row>
    <row r="10" spans="1:6" ht="30.75" customHeight="1" x14ac:dyDescent="0.25">
      <c r="A10" s="7">
        <v>1</v>
      </c>
      <c r="B10" s="8" t="s">
        <v>15</v>
      </c>
      <c r="C10" s="9" t="s">
        <v>9</v>
      </c>
      <c r="D10" s="10">
        <v>1</v>
      </c>
      <c r="E10" s="57"/>
      <c r="F10" s="11">
        <f t="shared" ref="F10:F14" si="0">ROUND(D10*E10,2)</f>
        <v>0</v>
      </c>
    </row>
    <row r="11" spans="1:6" ht="29.25" customHeight="1" x14ac:dyDescent="0.25">
      <c r="A11" s="7">
        <v>2</v>
      </c>
      <c r="B11" s="8" t="s">
        <v>16</v>
      </c>
      <c r="C11" s="9" t="s">
        <v>17</v>
      </c>
      <c r="D11" s="10">
        <v>1</v>
      </c>
      <c r="E11" s="57"/>
      <c r="F11" s="11">
        <f t="shared" si="0"/>
        <v>0</v>
      </c>
    </row>
    <row r="12" spans="1:6" ht="34.5" customHeight="1" x14ac:dyDescent="0.25">
      <c r="A12" s="7">
        <v>3</v>
      </c>
      <c r="B12" s="8" t="s">
        <v>18</v>
      </c>
      <c r="C12" s="9" t="s">
        <v>9</v>
      </c>
      <c r="D12" s="10">
        <v>2</v>
      </c>
      <c r="E12" s="57"/>
      <c r="F12" s="11">
        <f t="shared" si="0"/>
        <v>0</v>
      </c>
    </row>
    <row r="13" spans="1:6" ht="29.25" customHeight="1" x14ac:dyDescent="0.25">
      <c r="A13" s="7">
        <v>4</v>
      </c>
      <c r="B13" s="8" t="s">
        <v>19</v>
      </c>
      <c r="C13" s="9" t="s">
        <v>9</v>
      </c>
      <c r="D13" s="10">
        <v>2</v>
      </c>
      <c r="E13" s="57"/>
      <c r="F13" s="11">
        <f t="shared" si="0"/>
        <v>0</v>
      </c>
    </row>
    <row r="14" spans="1:6" ht="31.5" customHeight="1" x14ac:dyDescent="0.25">
      <c r="A14" s="7">
        <v>5</v>
      </c>
      <c r="B14" s="8" t="s">
        <v>20</v>
      </c>
      <c r="C14" s="9" t="s">
        <v>9</v>
      </c>
      <c r="D14" s="10">
        <v>2</v>
      </c>
      <c r="E14" s="57"/>
      <c r="F14" s="11">
        <f t="shared" si="0"/>
        <v>0</v>
      </c>
    </row>
    <row r="15" spans="1:6" x14ac:dyDescent="0.25">
      <c r="A15" s="16" t="s">
        <v>21</v>
      </c>
      <c r="B15" s="69" t="s">
        <v>22</v>
      </c>
      <c r="C15" s="70"/>
      <c r="D15" s="70"/>
      <c r="E15" s="70"/>
      <c r="F15" s="71"/>
    </row>
    <row r="16" spans="1:6" ht="91.5" customHeight="1" x14ac:dyDescent="0.25">
      <c r="A16" s="17">
        <v>1</v>
      </c>
      <c r="B16" s="8" t="s">
        <v>23</v>
      </c>
      <c r="C16" s="13" t="s">
        <v>24</v>
      </c>
      <c r="D16" s="10">
        <v>39.5</v>
      </c>
      <c r="E16" s="59"/>
      <c r="F16" s="11">
        <f t="shared" ref="F16:F20" si="1">ROUND(D16*E16,2)</f>
        <v>0</v>
      </c>
    </row>
    <row r="17" spans="1:6" ht="58.5" customHeight="1" x14ac:dyDescent="0.25">
      <c r="A17" s="17">
        <v>2</v>
      </c>
      <c r="B17" s="18" t="s">
        <v>25</v>
      </c>
      <c r="C17" s="13" t="s">
        <v>9</v>
      </c>
      <c r="D17" s="10">
        <v>5</v>
      </c>
      <c r="E17" s="59"/>
      <c r="F17" s="11">
        <f t="shared" si="1"/>
        <v>0</v>
      </c>
    </row>
    <row r="18" spans="1:6" ht="38.25" x14ac:dyDescent="0.25">
      <c r="A18" s="17">
        <v>3</v>
      </c>
      <c r="B18" s="19" t="s">
        <v>26</v>
      </c>
      <c r="C18" s="20" t="s">
        <v>24</v>
      </c>
      <c r="D18" s="21">
        <v>14.5</v>
      </c>
      <c r="E18" s="60"/>
      <c r="F18" s="22">
        <f t="shared" si="1"/>
        <v>0</v>
      </c>
    </row>
    <row r="19" spans="1:6" ht="38.25" x14ac:dyDescent="0.25">
      <c r="A19" s="17">
        <v>4</v>
      </c>
      <c r="B19" s="8" t="s">
        <v>27</v>
      </c>
      <c r="C19" s="13" t="s">
        <v>24</v>
      </c>
      <c r="D19" s="23">
        <v>11.8</v>
      </c>
      <c r="E19" s="59"/>
      <c r="F19" s="11">
        <f t="shared" si="1"/>
        <v>0</v>
      </c>
    </row>
    <row r="20" spans="1:6" ht="30" customHeight="1" x14ac:dyDescent="0.25">
      <c r="A20" s="17">
        <v>7</v>
      </c>
      <c r="B20" s="24" t="s">
        <v>28</v>
      </c>
      <c r="C20" s="13" t="s">
        <v>9</v>
      </c>
      <c r="D20" s="13">
        <v>1</v>
      </c>
      <c r="E20" s="58"/>
      <c r="F20" s="11">
        <f t="shared" si="1"/>
        <v>0</v>
      </c>
    </row>
    <row r="21" spans="1:6" ht="15.75" customHeight="1" x14ac:dyDescent="0.25">
      <c r="A21" s="16" t="s">
        <v>29</v>
      </c>
      <c r="B21" s="69" t="s">
        <v>30</v>
      </c>
      <c r="C21" s="70"/>
      <c r="D21" s="70"/>
      <c r="E21" s="70"/>
      <c r="F21" s="71"/>
    </row>
    <row r="22" spans="1:6" ht="63.75" x14ac:dyDescent="0.25">
      <c r="A22" s="25">
        <v>1</v>
      </c>
      <c r="B22" s="24" t="s">
        <v>31</v>
      </c>
      <c r="C22" s="13" t="s">
        <v>24</v>
      </c>
      <c r="D22" s="26">
        <v>828</v>
      </c>
      <c r="E22" s="58"/>
      <c r="F22" s="27">
        <f t="shared" ref="F22:F29" si="2">ROUND(D22*E22,2)</f>
        <v>0</v>
      </c>
    </row>
    <row r="23" spans="1:6" x14ac:dyDescent="0.25">
      <c r="A23" s="25">
        <v>2</v>
      </c>
      <c r="B23" s="12" t="s">
        <v>32</v>
      </c>
      <c r="C23" s="13" t="s">
        <v>24</v>
      </c>
      <c r="D23" s="26">
        <v>42</v>
      </c>
      <c r="E23" s="58"/>
      <c r="F23" s="27">
        <f t="shared" si="2"/>
        <v>0</v>
      </c>
    </row>
    <row r="24" spans="1:6" ht="38.25" customHeight="1" x14ac:dyDescent="0.25">
      <c r="A24" s="25">
        <v>3</v>
      </c>
      <c r="B24" s="24" t="s">
        <v>33</v>
      </c>
      <c r="C24" s="13" t="s">
        <v>17</v>
      </c>
      <c r="D24" s="13">
        <v>1</v>
      </c>
      <c r="E24" s="58"/>
      <c r="F24" s="27">
        <f t="shared" si="2"/>
        <v>0</v>
      </c>
    </row>
    <row r="25" spans="1:6" ht="39.75" customHeight="1" x14ac:dyDescent="0.25">
      <c r="A25" s="25">
        <v>4</v>
      </c>
      <c r="B25" s="24" t="s">
        <v>34</v>
      </c>
      <c r="C25" s="13" t="s">
        <v>17</v>
      </c>
      <c r="D25" s="13">
        <v>1</v>
      </c>
      <c r="E25" s="58"/>
      <c r="F25" s="27">
        <f t="shared" si="2"/>
        <v>0</v>
      </c>
    </row>
    <row r="26" spans="1:6" ht="43.5" customHeight="1" x14ac:dyDescent="0.25">
      <c r="A26" s="25">
        <v>5</v>
      </c>
      <c r="B26" s="24" t="s">
        <v>35</v>
      </c>
      <c r="C26" s="13" t="s">
        <v>17</v>
      </c>
      <c r="D26" s="13">
        <v>1</v>
      </c>
      <c r="E26" s="58"/>
      <c r="F26" s="27">
        <f t="shared" si="2"/>
        <v>0</v>
      </c>
    </row>
    <row r="27" spans="1:6" ht="40.5" customHeight="1" x14ac:dyDescent="0.25">
      <c r="A27" s="25">
        <v>6</v>
      </c>
      <c r="B27" s="24" t="s">
        <v>36</v>
      </c>
      <c r="C27" s="13" t="s">
        <v>17</v>
      </c>
      <c r="D27" s="13">
        <v>1</v>
      </c>
      <c r="E27" s="58"/>
      <c r="F27" s="27">
        <f t="shared" si="2"/>
        <v>0</v>
      </c>
    </row>
    <row r="28" spans="1:6" ht="16.5" customHeight="1" x14ac:dyDescent="0.25">
      <c r="A28" s="25">
        <v>7</v>
      </c>
      <c r="B28" s="28" t="s">
        <v>37</v>
      </c>
      <c r="C28" s="29" t="s">
        <v>17</v>
      </c>
      <c r="D28" s="29">
        <v>1</v>
      </c>
      <c r="E28" s="61"/>
      <c r="F28" s="30">
        <f t="shared" si="2"/>
        <v>0</v>
      </c>
    </row>
    <row r="29" spans="1:6" ht="76.5" x14ac:dyDescent="0.25">
      <c r="A29" s="25">
        <v>8</v>
      </c>
      <c r="B29" s="31" t="s">
        <v>38</v>
      </c>
      <c r="C29" s="29" t="s">
        <v>24</v>
      </c>
      <c r="D29" s="32">
        <v>4</v>
      </c>
      <c r="E29" s="61"/>
      <c r="F29" s="30">
        <f t="shared" si="2"/>
        <v>0</v>
      </c>
    </row>
    <row r="30" spans="1:6" ht="18.75" customHeight="1" x14ac:dyDescent="0.25">
      <c r="A30" s="33" t="s">
        <v>39</v>
      </c>
      <c r="B30" s="66" t="s">
        <v>40</v>
      </c>
      <c r="C30" s="67"/>
      <c r="D30" s="67"/>
      <c r="E30" s="67"/>
      <c r="F30" s="68"/>
    </row>
    <row r="31" spans="1:6" ht="26.25" customHeight="1" x14ac:dyDescent="0.25">
      <c r="A31" s="34"/>
      <c r="B31" s="35" t="s">
        <v>52</v>
      </c>
      <c r="C31" s="36" t="s">
        <v>24</v>
      </c>
      <c r="D31" s="37">
        <v>5.5</v>
      </c>
      <c r="E31" s="62"/>
      <c r="F31" s="38">
        <f t="shared" ref="F31:F33" si="3">ROUND(D31*E31,2)</f>
        <v>0</v>
      </c>
    </row>
    <row r="32" spans="1:6" ht="25.5" x14ac:dyDescent="0.25">
      <c r="A32" s="34"/>
      <c r="B32" s="35" t="s">
        <v>53</v>
      </c>
      <c r="C32" s="36" t="s">
        <v>24</v>
      </c>
      <c r="D32" s="37">
        <v>10</v>
      </c>
      <c r="E32" s="62"/>
      <c r="F32" s="38">
        <f t="shared" si="3"/>
        <v>0</v>
      </c>
    </row>
    <row r="33" spans="1:6" ht="25.5" x14ac:dyDescent="0.25">
      <c r="A33" s="34"/>
      <c r="B33" s="35" t="s">
        <v>54</v>
      </c>
      <c r="C33" s="36" t="s">
        <v>41</v>
      </c>
      <c r="D33" s="37">
        <v>55.8</v>
      </c>
      <c r="E33" s="62"/>
      <c r="F33" s="38">
        <f t="shared" si="3"/>
        <v>0</v>
      </c>
    </row>
    <row r="34" spans="1:6" ht="25.5" x14ac:dyDescent="0.25">
      <c r="A34" s="17">
        <v>5</v>
      </c>
      <c r="B34" s="24" t="s">
        <v>42</v>
      </c>
      <c r="C34" s="13" t="s">
        <v>9</v>
      </c>
      <c r="D34" s="13">
        <v>1</v>
      </c>
      <c r="E34" s="58"/>
      <c r="F34" s="11">
        <f>ROUND(D34*E34,2)</f>
        <v>0</v>
      </c>
    </row>
    <row r="35" spans="1:6" ht="25.5" x14ac:dyDescent="0.25">
      <c r="A35" s="17">
        <v>6</v>
      </c>
      <c r="B35" s="8" t="s">
        <v>43</v>
      </c>
      <c r="C35" s="9" t="s">
        <v>24</v>
      </c>
      <c r="D35" s="10">
        <v>26.5</v>
      </c>
      <c r="E35" s="57"/>
      <c r="F35" s="11">
        <f>ROUND(D35*E35,2)</f>
        <v>0</v>
      </c>
    </row>
    <row r="36" spans="1:6" x14ac:dyDescent="0.25">
      <c r="A36" s="39" t="s">
        <v>44</v>
      </c>
      <c r="B36" s="72" t="s">
        <v>45</v>
      </c>
      <c r="C36" s="73"/>
      <c r="D36" s="73"/>
      <c r="E36" s="73"/>
      <c r="F36" s="74"/>
    </row>
    <row r="37" spans="1:6" ht="25.5" x14ac:dyDescent="0.25">
      <c r="A37" s="40" t="s">
        <v>46</v>
      </c>
      <c r="B37" s="41" t="s">
        <v>55</v>
      </c>
      <c r="C37" s="42" t="s">
        <v>41</v>
      </c>
      <c r="D37" s="43">
        <v>15</v>
      </c>
      <c r="E37" s="44"/>
      <c r="F37" s="45">
        <f>ROUND(D37*E37,2)</f>
        <v>0</v>
      </c>
    </row>
    <row r="38" spans="1:6" x14ac:dyDescent="0.25">
      <c r="A38" s="40"/>
      <c r="B38" s="46" t="s">
        <v>47</v>
      </c>
      <c r="C38" s="42"/>
      <c r="D38" s="43"/>
      <c r="E38" s="43"/>
      <c r="F38" s="45">
        <f>SUM(F4:F37)</f>
        <v>0</v>
      </c>
    </row>
    <row r="39" spans="1:6" x14ac:dyDescent="0.25">
      <c r="A39" s="47" t="s">
        <v>48</v>
      </c>
      <c r="B39" s="63" t="s">
        <v>49</v>
      </c>
      <c r="C39" s="64"/>
      <c r="D39" s="64"/>
      <c r="E39" s="64"/>
      <c r="F39" s="65"/>
    </row>
    <row r="40" spans="1:6" x14ac:dyDescent="0.25">
      <c r="A40" s="48" t="s">
        <v>46</v>
      </c>
      <c r="B40" s="49" t="s">
        <v>50</v>
      </c>
      <c r="C40" s="50" t="s">
        <v>9</v>
      </c>
      <c r="D40" s="51">
        <v>1</v>
      </c>
      <c r="E40" s="51">
        <f>ROUND(F38*0.01/0.99,2)</f>
        <v>0</v>
      </c>
      <c r="F40" s="52">
        <f>ROUND(D40*E40,2)</f>
        <v>0</v>
      </c>
    </row>
    <row r="41" spans="1:6" ht="15.75" thickBot="1" x14ac:dyDescent="0.3">
      <c r="A41" s="53"/>
      <c r="B41" s="54" t="s">
        <v>51</v>
      </c>
      <c r="C41" s="55"/>
      <c r="D41" s="55"/>
      <c r="E41" s="55"/>
      <c r="F41" s="56">
        <f>F38+F40</f>
        <v>0</v>
      </c>
    </row>
  </sheetData>
  <sheetProtection algorithmName="SHA-512" hashValue="OfAtX8LRWxWTf6nqhk0anRwhQEx2ewSJZK3HP7hlUUVL5B0yPmHYtvH9EEShJZCWS8ui92pcN8q1g+6CcbU5zw==" saltValue="AEGEFFBpbhsMCZoVC0Eixg==" spinCount="100000" sheet="1" objects="1" scenarios="1"/>
  <mergeCells count="8">
    <mergeCell ref="A1:F1"/>
    <mergeCell ref="B39:F39"/>
    <mergeCell ref="B3:F3"/>
    <mergeCell ref="B9:F9"/>
    <mergeCell ref="B15:F15"/>
    <mergeCell ref="B21:F21"/>
    <mergeCell ref="B30:F30"/>
    <mergeCell ref="B36:F36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Chełmońskiego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Stumpf</dc:creator>
  <cp:lastModifiedBy>Julian Stumpf</cp:lastModifiedBy>
  <cp:lastPrinted>2024-07-30T11:35:30Z</cp:lastPrinted>
  <dcterms:created xsi:type="dcterms:W3CDTF">2024-07-30T11:09:18Z</dcterms:created>
  <dcterms:modified xsi:type="dcterms:W3CDTF">2024-07-30T11:36:09Z</dcterms:modified>
</cp:coreProperties>
</file>